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05" windowWidth="19815" windowHeight="8925"/>
  </bookViews>
  <sheets>
    <sheet name="Hoja1" sheetId="1" r:id="rId1"/>
  </sheets>
  <definedNames>
    <definedName name="_xlnm.Print_Area" localSheetId="0">Hoja1!$A$1:$K$27</definedName>
  </definedNames>
  <calcPr calcId="124519"/>
</workbook>
</file>

<file path=xl/calcChain.xml><?xml version="1.0" encoding="utf-8"?>
<calcChain xmlns="http://schemas.openxmlformats.org/spreadsheetml/2006/main">
  <c r="I7" i="1"/>
  <c r="I6"/>
  <c r="I5"/>
  <c r="J3"/>
  <c r="D5"/>
  <c r="D3"/>
  <c r="I13" l="1"/>
  <c r="J5"/>
  <c r="J10" s="1"/>
  <c r="D10"/>
  <c r="B16" s="1"/>
  <c r="C13"/>
  <c r="B21" l="1"/>
  <c r="B18"/>
  <c r="B20"/>
  <c r="B13"/>
  <c r="B22"/>
  <c r="B24"/>
  <c r="B23"/>
  <c r="B19"/>
  <c r="B15"/>
  <c r="C10"/>
  <c r="B17"/>
  <c r="B14"/>
  <c r="I10"/>
  <c r="H16"/>
  <c r="H20"/>
  <c r="H24"/>
  <c r="H15"/>
  <c r="H23"/>
  <c r="H22"/>
  <c r="H14"/>
  <c r="H17"/>
  <c r="H21"/>
  <c r="H13"/>
  <c r="H19"/>
  <c r="H18"/>
  <c r="D13" l="1"/>
  <c r="E13" s="1"/>
  <c r="C14" s="1"/>
  <c r="J13"/>
  <c r="K13" s="1"/>
  <c r="I14" s="1"/>
  <c r="J14" s="1"/>
  <c r="D14" l="1"/>
  <c r="E14" s="1"/>
  <c r="C15" s="1"/>
  <c r="D15" s="1"/>
  <c r="E15" s="1"/>
  <c r="C16" s="1"/>
  <c r="K14"/>
  <c r="I15" s="1"/>
  <c r="J15" s="1"/>
  <c r="K15" s="1"/>
  <c r="I16" s="1"/>
  <c r="J16" s="1"/>
  <c r="K16" s="1"/>
  <c r="I17" s="1"/>
  <c r="J17" s="1"/>
  <c r="D16" l="1"/>
  <c r="E16" s="1"/>
  <c r="C17" s="1"/>
  <c r="K17"/>
  <c r="I18" s="1"/>
  <c r="J18" s="1"/>
  <c r="K18" l="1"/>
  <c r="I19" s="1"/>
  <c r="J19" s="1"/>
  <c r="D17"/>
  <c r="E17" s="1"/>
  <c r="C18" s="1"/>
  <c r="K19" l="1"/>
  <c r="I20" s="1"/>
  <c r="J20" s="1"/>
  <c r="D18"/>
  <c r="E18" s="1"/>
  <c r="C19" s="1"/>
  <c r="K20" l="1"/>
  <c r="I21" s="1"/>
  <c r="J21" s="1"/>
  <c r="D19"/>
  <c r="E19" s="1"/>
  <c r="C20" s="1"/>
  <c r="K21" l="1"/>
  <c r="I22" s="1"/>
  <c r="J22" s="1"/>
  <c r="D20"/>
  <c r="E20" s="1"/>
  <c r="C21" s="1"/>
  <c r="K22" l="1"/>
  <c r="I23" s="1"/>
  <c r="J23" s="1"/>
  <c r="D21"/>
  <c r="E21" s="1"/>
  <c r="C22" s="1"/>
  <c r="K23" l="1"/>
  <c r="I24" s="1"/>
  <c r="J24" s="1"/>
  <c r="D22"/>
  <c r="E22" s="1"/>
  <c r="C23" s="1"/>
  <c r="K24" l="1"/>
  <c r="D23"/>
  <c r="E23" s="1"/>
  <c r="C24" s="1"/>
  <c r="F11" s="1"/>
  <c r="D24" l="1"/>
  <c r="E24" s="1"/>
</calcChain>
</file>

<file path=xl/sharedStrings.xml><?xml version="1.0" encoding="utf-8"?>
<sst xmlns="http://schemas.openxmlformats.org/spreadsheetml/2006/main" count="30" uniqueCount="15">
  <si>
    <t>año</t>
  </si>
  <si>
    <t>mes</t>
  </si>
  <si>
    <t>CUOTA</t>
  </si>
  <si>
    <t>INTERESES</t>
  </si>
  <si>
    <t>CAPITAL</t>
  </si>
  <si>
    <t>DIFERENCIAL</t>
  </si>
  <si>
    <t>AÑOS</t>
  </si>
  <si>
    <t>MESES</t>
  </si>
  <si>
    <t>INTERÉS</t>
  </si>
  <si>
    <t>MES</t>
  </si>
  <si>
    <t>PENDIENTE</t>
  </si>
  <si>
    <t>CON CLÁUSULA SUELO</t>
  </si>
  <si>
    <t>SIN CLÁUSULA SUELO</t>
  </si>
  <si>
    <t>CUMPLIMENTAR ÚNICAMENTE LOS DATOS MARCADOS EN AMARILLO</t>
  </si>
  <si>
    <t>INTERESES PAGADOS INDEBIDAMENTE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</si>
</sst>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#,##0.00\ [$€];[Red]\-#,##0.00\ [$€]"/>
    <numFmt numFmtId="166" formatCode="#,##0.00\ [$€-81D];[Red]\-#,##0.00\ [$€-81D]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6" fontId="7" fillId="4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1</xdr:row>
      <xdr:rowOff>28575</xdr:rowOff>
    </xdr:from>
    <xdr:to>
      <xdr:col>6</xdr:col>
      <xdr:colOff>74295</xdr:colOff>
      <xdr:row>6</xdr:row>
      <xdr:rowOff>150495</xdr:rowOff>
    </xdr:to>
    <xdr:pic>
      <xdr:nvPicPr>
        <xdr:cNvPr id="1025" name="Picture 1" descr="Ayto de Zamor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905250" y="228600"/>
          <a:ext cx="1074420" cy="10744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19071</xdr:colOff>
      <xdr:row>11</xdr:row>
      <xdr:rowOff>95279</xdr:rowOff>
    </xdr:from>
    <xdr:to>
      <xdr:col>5</xdr:col>
      <xdr:colOff>907849</xdr:colOff>
      <xdr:row>16</xdr:row>
      <xdr:rowOff>43844</xdr:rowOff>
    </xdr:to>
    <xdr:pic>
      <xdr:nvPicPr>
        <xdr:cNvPr id="3" name="2 Imagen" descr="logo consumo verde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46" y="2219354"/>
          <a:ext cx="888778" cy="901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7"/>
  <sheetViews>
    <sheetView tabSelected="1" workbookViewId="0">
      <selection activeCell="C3" sqref="C3"/>
    </sheetView>
  </sheetViews>
  <sheetFormatPr baseColWidth="10" defaultRowHeight="15"/>
  <cols>
    <col min="1" max="1" width="5" style="11" bestFit="1" customWidth="1"/>
    <col min="2" max="6" width="13.7109375" style="11" customWidth="1"/>
    <col min="7" max="7" width="5" style="11" bestFit="1" customWidth="1"/>
    <col min="8" max="11" width="13.7109375" style="11" customWidth="1"/>
    <col min="12" max="16384" width="11.42578125" style="11"/>
  </cols>
  <sheetData>
    <row r="1" spans="1:11" ht="29.25" thickBot="1">
      <c r="A1" s="34" t="s">
        <v>11</v>
      </c>
      <c r="B1" s="35"/>
      <c r="C1" s="35"/>
      <c r="D1" s="35"/>
      <c r="E1" s="36"/>
      <c r="G1" s="34" t="s">
        <v>12</v>
      </c>
      <c r="H1" s="35"/>
      <c r="I1" s="35"/>
      <c r="J1" s="35"/>
      <c r="K1" s="36"/>
    </row>
    <row r="3" spans="1:11">
      <c r="B3" s="2" t="s">
        <v>8</v>
      </c>
      <c r="C3" s="19">
        <v>0.03</v>
      </c>
      <c r="D3" s="7">
        <f>(C3+C4)/12</f>
        <v>2.5000000000000001E-3</v>
      </c>
      <c r="E3"/>
      <c r="H3" s="2" t="s">
        <v>8</v>
      </c>
      <c r="I3" s="19">
        <v>1E-3</v>
      </c>
      <c r="J3" s="7">
        <f>(I3+I4)/12</f>
        <v>7.0833333333333338E-4</v>
      </c>
    </row>
    <row r="4" spans="1:11">
      <c r="B4" s="23" t="s">
        <v>5</v>
      </c>
      <c r="C4" s="37">
        <v>0</v>
      </c>
      <c r="D4" s="6"/>
      <c r="H4" s="2" t="s">
        <v>5</v>
      </c>
      <c r="I4" s="19">
        <v>7.4999999999999997E-3</v>
      </c>
      <c r="J4" s="6"/>
    </row>
    <row r="5" spans="1:11">
      <c r="B5" s="2" t="s">
        <v>6</v>
      </c>
      <c r="C5" s="20">
        <v>20</v>
      </c>
      <c r="D5" s="8">
        <f>C5*12+C6</f>
        <v>240</v>
      </c>
      <c r="H5" s="23" t="s">
        <v>6</v>
      </c>
      <c r="I5" s="24">
        <f>C5</f>
        <v>20</v>
      </c>
      <c r="J5" s="8">
        <f>I5*12+I6</f>
        <v>240</v>
      </c>
    </row>
    <row r="6" spans="1:11">
      <c r="B6" s="2" t="s">
        <v>7</v>
      </c>
      <c r="C6" s="20">
        <v>0</v>
      </c>
      <c r="D6" s="1"/>
      <c r="H6" s="23" t="s">
        <v>7</v>
      </c>
      <c r="I6" s="24">
        <f>C6</f>
        <v>0</v>
      </c>
      <c r="J6" s="1"/>
    </row>
    <row r="7" spans="1:11" ht="15.75" thickBot="1">
      <c r="B7" s="2" t="s">
        <v>4</v>
      </c>
      <c r="C7" s="21">
        <v>120000</v>
      </c>
      <c r="D7" s="1"/>
      <c r="H7" s="23" t="s">
        <v>4</v>
      </c>
      <c r="I7" s="25">
        <f>C7</f>
        <v>120000</v>
      </c>
      <c r="J7" s="1"/>
    </row>
    <row r="8" spans="1:11">
      <c r="B8" s="2"/>
      <c r="C8" s="4"/>
      <c r="D8" s="1"/>
      <c r="F8" s="32" t="s">
        <v>14</v>
      </c>
      <c r="H8" s="2"/>
      <c r="I8" s="4"/>
      <c r="J8" s="1"/>
    </row>
    <row r="9" spans="1:11" ht="15" customHeight="1">
      <c r="B9" s="9" t="s">
        <v>2</v>
      </c>
      <c r="C9" s="9" t="s">
        <v>0</v>
      </c>
      <c r="D9" s="9" t="s">
        <v>1</v>
      </c>
      <c r="F9" s="33"/>
      <c r="H9" s="9" t="s">
        <v>2</v>
      </c>
      <c r="I9" s="9" t="s">
        <v>0</v>
      </c>
      <c r="J9" s="9" t="s">
        <v>1</v>
      </c>
    </row>
    <row r="10" spans="1:11">
      <c r="B10" s="12"/>
      <c r="C10" s="18">
        <f>D10*12</f>
        <v>7986.2054090964375</v>
      </c>
      <c r="D10" s="4">
        <f>(C7*D3*((1+D3)^D5)/(((1+D3)^D5)-1))</f>
        <v>665.51711742470309</v>
      </c>
      <c r="F10" s="33"/>
      <c r="H10" s="12"/>
      <c r="I10" s="3">
        <f>J10*12</f>
        <v>6526.5626860110569</v>
      </c>
      <c r="J10" s="4">
        <f>(I7*J3*((1+J3)^J5)/(((1+J3)^J5)-1))</f>
        <v>543.88022383425471</v>
      </c>
    </row>
    <row r="11" spans="1:11" ht="15.75" thickBot="1">
      <c r="B11" s="12"/>
      <c r="C11" s="3"/>
      <c r="D11" s="4"/>
      <c r="F11" s="22">
        <f>SUM(C13:C24)-SUM(I13:I24)</f>
        <v>2540.6876345747332</v>
      </c>
      <c r="H11" s="12"/>
      <c r="I11" s="3"/>
      <c r="J11" s="4"/>
    </row>
    <row r="12" spans="1:11">
      <c r="A12" s="16" t="s">
        <v>9</v>
      </c>
      <c r="B12" s="17" t="s">
        <v>2</v>
      </c>
      <c r="C12" s="17" t="s">
        <v>3</v>
      </c>
      <c r="D12" s="17" t="s">
        <v>4</v>
      </c>
      <c r="E12" s="17" t="s">
        <v>10</v>
      </c>
      <c r="G12" s="16" t="s">
        <v>9</v>
      </c>
      <c r="H12" s="17" t="s">
        <v>2</v>
      </c>
      <c r="I12" s="17" t="s">
        <v>3</v>
      </c>
      <c r="J12" s="17" t="s">
        <v>4</v>
      </c>
      <c r="K12" s="17" t="s">
        <v>10</v>
      </c>
    </row>
    <row r="13" spans="1:11">
      <c r="A13" s="11">
        <v>1</v>
      </c>
      <c r="B13" s="13">
        <f t="shared" ref="B13:B24" si="0">$D$10</f>
        <v>665.51711742470309</v>
      </c>
      <c r="C13" s="3">
        <f>C7*$D$3</f>
        <v>300</v>
      </c>
      <c r="D13" s="3">
        <f>$B$13-C13</f>
        <v>365.51711742470309</v>
      </c>
      <c r="E13" s="3">
        <f>C7-D13</f>
        <v>119634.48288257529</v>
      </c>
      <c r="G13" s="11">
        <v>1</v>
      </c>
      <c r="H13" s="13">
        <f>$J$10</f>
        <v>543.88022383425471</v>
      </c>
      <c r="I13" s="3">
        <f>I7*$J$3</f>
        <v>85</v>
      </c>
      <c r="J13" s="3">
        <f>$H$13-I13</f>
        <v>458.88022383425471</v>
      </c>
      <c r="K13" s="3">
        <f>I7-J13</f>
        <v>119541.11977616574</v>
      </c>
    </row>
    <row r="14" spans="1:11">
      <c r="A14" s="14">
        <v>2</v>
      </c>
      <c r="B14" s="15">
        <f t="shared" si="0"/>
        <v>665.51711742470309</v>
      </c>
      <c r="C14" s="10">
        <f t="shared" ref="C14:C24" si="1">E13*$D$3</f>
        <v>299.08620720643825</v>
      </c>
      <c r="D14" s="10">
        <f t="shared" ref="D14:D24" si="2">$B$13-C14</f>
        <v>366.43091021826484</v>
      </c>
      <c r="E14" s="10">
        <f>E13-D14</f>
        <v>119268.05197235703</v>
      </c>
      <c r="G14" s="14">
        <v>2</v>
      </c>
      <c r="H14" s="15">
        <f t="shared" ref="H14:H24" si="3">$J$10</f>
        <v>543.88022383425471</v>
      </c>
      <c r="I14" s="10">
        <f>K13*$J$3</f>
        <v>84.674959841450743</v>
      </c>
      <c r="J14" s="10">
        <f t="shared" ref="J14:J24" si="4">$H$13-I14</f>
        <v>459.20526399280396</v>
      </c>
      <c r="K14" s="10">
        <f>K13-J14</f>
        <v>119081.91451217294</v>
      </c>
    </row>
    <row r="15" spans="1:11">
      <c r="A15" s="11">
        <v>3</v>
      </c>
      <c r="B15" s="13">
        <f t="shared" si="0"/>
        <v>665.51711742470309</v>
      </c>
      <c r="C15" s="3">
        <f t="shared" si="1"/>
        <v>298.17012993089259</v>
      </c>
      <c r="D15" s="3">
        <f t="shared" si="2"/>
        <v>367.3469874938105</v>
      </c>
      <c r="E15" s="3">
        <f t="shared" ref="E15:E24" si="5">E14-D15</f>
        <v>118900.70498486322</v>
      </c>
      <c r="G15" s="11">
        <v>3</v>
      </c>
      <c r="H15" s="13">
        <f t="shared" si="3"/>
        <v>543.88022383425471</v>
      </c>
      <c r="I15" s="3">
        <f t="shared" ref="I15:I24" si="6">K14*$J$3</f>
        <v>84.349689446122497</v>
      </c>
      <c r="J15" s="3">
        <f t="shared" si="4"/>
        <v>459.5305343881322</v>
      </c>
      <c r="K15" s="3">
        <f t="shared" ref="K15:K24" si="7">K14-J15</f>
        <v>118622.3839777848</v>
      </c>
    </row>
    <row r="16" spans="1:11">
      <c r="A16" s="14">
        <v>4</v>
      </c>
      <c r="B16" s="15">
        <f t="shared" si="0"/>
        <v>665.51711742470309</v>
      </c>
      <c r="C16" s="10">
        <f t="shared" si="1"/>
        <v>297.25176246215807</v>
      </c>
      <c r="D16" s="10">
        <f t="shared" si="2"/>
        <v>368.26535496254502</v>
      </c>
      <c r="E16" s="10">
        <f t="shared" si="5"/>
        <v>118532.43962990068</v>
      </c>
      <c r="G16" s="14">
        <v>4</v>
      </c>
      <c r="H16" s="15">
        <f t="shared" si="3"/>
        <v>543.88022383425471</v>
      </c>
      <c r="I16" s="10">
        <f t="shared" si="6"/>
        <v>84.02418865093091</v>
      </c>
      <c r="J16" s="10">
        <f t="shared" si="4"/>
        <v>459.8560351833238</v>
      </c>
      <c r="K16" s="10">
        <f t="shared" si="7"/>
        <v>118162.52794260147</v>
      </c>
    </row>
    <row r="17" spans="1:11">
      <c r="A17" s="11">
        <v>5</v>
      </c>
      <c r="B17" s="13">
        <f t="shared" si="0"/>
        <v>665.51711742470309</v>
      </c>
      <c r="C17" s="3">
        <f t="shared" si="1"/>
        <v>296.33109907475171</v>
      </c>
      <c r="D17" s="3">
        <f t="shared" si="2"/>
        <v>369.18601834995138</v>
      </c>
      <c r="E17" s="3">
        <f t="shared" si="5"/>
        <v>118163.25361155072</v>
      </c>
      <c r="G17" s="11">
        <v>5</v>
      </c>
      <c r="H17" s="13">
        <f t="shared" si="3"/>
        <v>543.88022383425471</v>
      </c>
      <c r="I17" s="3">
        <f t="shared" si="6"/>
        <v>83.698457292676053</v>
      </c>
      <c r="J17" s="3">
        <f t="shared" si="4"/>
        <v>460.18176654157867</v>
      </c>
      <c r="K17" s="3">
        <f t="shared" si="7"/>
        <v>117702.3461760599</v>
      </c>
    </row>
    <row r="18" spans="1:11">
      <c r="A18" s="14">
        <v>6</v>
      </c>
      <c r="B18" s="15">
        <f t="shared" si="0"/>
        <v>665.51711742470309</v>
      </c>
      <c r="C18" s="10">
        <f t="shared" si="1"/>
        <v>295.40813402887682</v>
      </c>
      <c r="D18" s="10">
        <f t="shared" si="2"/>
        <v>370.10898339582627</v>
      </c>
      <c r="E18" s="10">
        <f t="shared" si="5"/>
        <v>117793.1446281549</v>
      </c>
      <c r="G18" s="14">
        <v>6</v>
      </c>
      <c r="H18" s="15">
        <f t="shared" si="3"/>
        <v>543.88022383425471</v>
      </c>
      <c r="I18" s="10">
        <f t="shared" si="6"/>
        <v>83.372495208042437</v>
      </c>
      <c r="J18" s="10">
        <f t="shared" si="4"/>
        <v>460.50772862621227</v>
      </c>
      <c r="K18" s="10">
        <f t="shared" si="7"/>
        <v>117241.83844743369</v>
      </c>
    </row>
    <row r="19" spans="1:11">
      <c r="A19" s="11">
        <v>7</v>
      </c>
      <c r="B19" s="13">
        <f t="shared" si="0"/>
        <v>665.51711742470309</v>
      </c>
      <c r="C19" s="3">
        <f t="shared" si="1"/>
        <v>294.48286157038723</v>
      </c>
      <c r="D19" s="3">
        <f t="shared" si="2"/>
        <v>371.03425585431586</v>
      </c>
      <c r="E19" s="3">
        <f t="shared" si="5"/>
        <v>117422.11037230058</v>
      </c>
      <c r="G19" s="11">
        <v>7</v>
      </c>
      <c r="H19" s="13">
        <f t="shared" si="3"/>
        <v>543.88022383425471</v>
      </c>
      <c r="I19" s="3">
        <f t="shared" si="6"/>
        <v>83.046302233598865</v>
      </c>
      <c r="J19" s="3">
        <f t="shared" si="4"/>
        <v>460.83392160065586</v>
      </c>
      <c r="K19" s="3">
        <f t="shared" si="7"/>
        <v>116781.00452583304</v>
      </c>
    </row>
    <row r="20" spans="1:11">
      <c r="A20" s="14">
        <v>8</v>
      </c>
      <c r="B20" s="15">
        <f t="shared" si="0"/>
        <v>665.51711742470309</v>
      </c>
      <c r="C20" s="10">
        <f t="shared" si="1"/>
        <v>293.55527593075146</v>
      </c>
      <c r="D20" s="10">
        <f t="shared" si="2"/>
        <v>371.96184149395162</v>
      </c>
      <c r="E20" s="10">
        <f t="shared" si="5"/>
        <v>117050.14853080663</v>
      </c>
      <c r="G20" s="14">
        <v>8</v>
      </c>
      <c r="H20" s="15">
        <f t="shared" si="3"/>
        <v>543.88022383425471</v>
      </c>
      <c r="I20" s="10">
        <f t="shared" si="6"/>
        <v>82.719878205798409</v>
      </c>
      <c r="J20" s="10">
        <f t="shared" si="4"/>
        <v>461.1603456284563</v>
      </c>
      <c r="K20" s="10">
        <f t="shared" si="7"/>
        <v>116319.84418020459</v>
      </c>
    </row>
    <row r="21" spans="1:11">
      <c r="A21" s="11">
        <v>9</v>
      </c>
      <c r="B21" s="13">
        <f t="shared" si="0"/>
        <v>665.51711742470309</v>
      </c>
      <c r="C21" s="3">
        <f t="shared" si="1"/>
        <v>292.62537132701658</v>
      </c>
      <c r="D21" s="3">
        <f t="shared" si="2"/>
        <v>372.89174609768651</v>
      </c>
      <c r="E21" s="3">
        <f t="shared" si="5"/>
        <v>116677.25678470895</v>
      </c>
      <c r="G21" s="11">
        <v>9</v>
      </c>
      <c r="H21" s="13">
        <f t="shared" si="3"/>
        <v>543.88022383425471</v>
      </c>
      <c r="I21" s="3">
        <f t="shared" si="6"/>
        <v>82.39322296097825</v>
      </c>
      <c r="J21" s="3">
        <f t="shared" si="4"/>
        <v>461.48700087327643</v>
      </c>
      <c r="K21" s="3">
        <f t="shared" si="7"/>
        <v>115858.3571793313</v>
      </c>
    </row>
    <row r="22" spans="1:11">
      <c r="A22" s="14">
        <v>10</v>
      </c>
      <c r="B22" s="15">
        <f t="shared" si="0"/>
        <v>665.51711742470309</v>
      </c>
      <c r="C22" s="10">
        <f t="shared" si="1"/>
        <v>291.69314196177237</v>
      </c>
      <c r="D22" s="10">
        <f t="shared" si="2"/>
        <v>373.82397546293072</v>
      </c>
      <c r="E22" s="10">
        <f t="shared" si="5"/>
        <v>116303.43280924602</v>
      </c>
      <c r="G22" s="14">
        <v>10</v>
      </c>
      <c r="H22" s="15">
        <f t="shared" si="3"/>
        <v>543.88022383425471</v>
      </c>
      <c r="I22" s="10">
        <f t="shared" si="6"/>
        <v>82.066336335359679</v>
      </c>
      <c r="J22" s="10">
        <f t="shared" si="4"/>
        <v>461.81388749889504</v>
      </c>
      <c r="K22" s="10">
        <f t="shared" si="7"/>
        <v>115396.54329183241</v>
      </c>
    </row>
    <row r="23" spans="1:11">
      <c r="A23" s="11">
        <v>11</v>
      </c>
      <c r="B23" s="13">
        <f t="shared" si="0"/>
        <v>665.51711742470309</v>
      </c>
      <c r="C23" s="3">
        <f t="shared" si="1"/>
        <v>290.75858202311508</v>
      </c>
      <c r="D23" s="3">
        <f t="shared" si="2"/>
        <v>374.75853540158801</v>
      </c>
      <c r="E23" s="3">
        <f t="shared" si="5"/>
        <v>115928.67427384443</v>
      </c>
      <c r="G23" s="11">
        <v>11</v>
      </c>
      <c r="H23" s="13">
        <f t="shared" si="3"/>
        <v>543.88022383425471</v>
      </c>
      <c r="I23" s="3">
        <f t="shared" si="6"/>
        <v>81.739218165047959</v>
      </c>
      <c r="J23" s="3">
        <f t="shared" si="4"/>
        <v>462.14100566920672</v>
      </c>
      <c r="K23" s="3">
        <f t="shared" si="7"/>
        <v>114934.4022861632</v>
      </c>
    </row>
    <row r="24" spans="1:11">
      <c r="A24" s="14">
        <v>12</v>
      </c>
      <c r="B24" s="15">
        <f t="shared" si="0"/>
        <v>665.51711742470309</v>
      </c>
      <c r="C24" s="10">
        <f t="shared" si="1"/>
        <v>289.82168568461105</v>
      </c>
      <c r="D24" s="10">
        <f t="shared" si="2"/>
        <v>375.69543174009203</v>
      </c>
      <c r="E24" s="10">
        <f t="shared" si="5"/>
        <v>115552.97884210433</v>
      </c>
      <c r="G24" s="14">
        <v>12</v>
      </c>
      <c r="H24" s="15">
        <f t="shared" si="3"/>
        <v>543.88022383425471</v>
      </c>
      <c r="I24" s="10">
        <f t="shared" si="6"/>
        <v>81.411868286032274</v>
      </c>
      <c r="J24" s="10">
        <f t="shared" si="4"/>
        <v>462.46835554822246</v>
      </c>
      <c r="K24" s="10">
        <f t="shared" si="7"/>
        <v>114471.93393061498</v>
      </c>
    </row>
    <row r="25" spans="1:11">
      <c r="G25" s="3"/>
      <c r="H25" s="3"/>
      <c r="I25" s="3"/>
      <c r="J25" s="5"/>
    </row>
    <row r="26" spans="1:11">
      <c r="A26" s="26" t="s">
        <v>13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</row>
  </sheetData>
  <sheetProtection password="C0B4" sheet="1" objects="1" scenarios="1" selectLockedCells="1"/>
  <mergeCells count="4">
    <mergeCell ref="A1:E1"/>
    <mergeCell ref="G1:K1"/>
    <mergeCell ref="A26:K27"/>
    <mergeCell ref="F8:F1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Header>&amp;C&amp;"Times New Roman,Negrita"&amp;E&amp;K00B050OFICINA MUNICIPAL DE INFORMACIÓN AL CONSUMIDOR</oddHeader>
    <oddFooter>&amp;C&amp;"-,Negrita"&amp;12COMPARADOR DE HIPOTECA CON / SIN CLÁUSULA SUELO&amp;R&amp;"-,Cursiva"&amp;10*sistema francés</oddFooter>
  </headerFooter>
  <drawing r:id="rId2"/>
  <webPublishItems count="1">
    <webPublishItem id="2766" divId="Libro1_2766" sourceType="printArea" destinationFile="C:\Users\javier.gonzalez\Desktop\CLAUSULA SUELO.mht" title="COMPARADOR HIPOTECA CON / SIN CLAUSULA SUELO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javier.gonzalez</dc:creator>
  <cp:lastModifiedBy>javier.gonzalez</cp:lastModifiedBy>
  <cp:lastPrinted>2017-02-01T09:14:49Z</cp:lastPrinted>
  <dcterms:created xsi:type="dcterms:W3CDTF">2017-01-25T11:46:53Z</dcterms:created>
  <dcterms:modified xsi:type="dcterms:W3CDTF">2017-02-01T09:16:15Z</dcterms:modified>
</cp:coreProperties>
</file>